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<sst xmlns="http://schemas.openxmlformats.org/spreadsheetml/2006/main" count="215" uniqueCount="68">
  <si>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</si>
  <si>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</si>
  <si>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</si>
  <si>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</si>
  <si>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</si>
  <si>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</si>
  <si>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</si>
  <si>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</si>
  <si>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</si>
  <si>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</si>
  <si>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</si>
  <si>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</si>
  <si>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</si>
  <si>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</si>
  <si>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</si>
  <si>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</si>
  <si>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</si>
  <si>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</si>
  <si>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</si>
  <si>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</si>
  <si>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</si>
  <si>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</si>
  <si>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</si>
  <si>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</si>
  <si>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</si>
  <si>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</si>
  <si>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</si>
  <si>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</si>
  <si>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</si>
  <si>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</si>
  <si>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</si>
  <si>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</si>
  <si>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</si>
  <si>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</si>
  <si>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</si>
  <si>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</si>
  <si>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</si>
  <si>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</si>
  <si>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</si>
  <si>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</si>
  <si>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</si>
  <si>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</si>
  <si>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</si>
  <si>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</si>
  <si>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</si>
  <si>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</si>
  <si>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</si>
  <si>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</si>
  <si>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</si>
  <si>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</si>
  <si>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</si>
  <si>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</si>
  <si>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</si>
  <si>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</si>
  <si>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</si>
  <si>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</si>
  <si>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</si>
  <si>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</si>
  <si>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</si>
  <si>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</si>
  <si>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</si>
  <si>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</si>
  <si>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</si>
  <si>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PERIODO EXTRAORDINARIO  DICIEMBRE   2012</t>
  </si>
  <si>
    <t>15NA</t>
  </si>
  <si>
    <t>MES</t>
  </si>
  <si>
    <t>DIARIO</t>
  </si>
  <si>
    <t>PAGO DE AGUINALDO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</si>
</sst>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12" borderId="0" xfId="0" applyFill="1" applyAlignment="1">
      <alignment/>
    </xf>
    <xf numFmtId="0" fontId="14" fillId="12" borderId="0" xfId="0" applyFont="1" applyFill="1" applyAlignment="1">
      <alignment/>
    </xf>
    <xf numFmtId="0" fontId="16" fillId="12" borderId="0" xfId="0" applyFont="1" applyFill="1" applyAlignment="1">
      <alignment horizontal="center"/>
    </xf>
    <xf numFmtId="0" fontId="14" fillId="12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4" fontId="1" fillId="0" borderId="25" xfId="48" applyNumberFormat="1" applyFont="1" applyBorder="1" applyAlignment="1">
      <alignment horizontal="center" vertical="center"/>
    </xf>
    <xf numFmtId="44" fontId="11" fillId="0" borderId="25" xfId="48" applyNumberFormat="1" applyFont="1" applyFill="1" applyBorder="1" applyAlignment="1">
      <alignment horizontal="center" vertical="center"/>
    </xf>
    <xf numFmtId="44" fontId="11" fillId="0" borderId="51" xfId="48" applyNumberFormat="1" applyFont="1" applyFill="1" applyBorder="1" applyAlignment="1">
      <alignment horizontal="center" vertical="center"/>
    </xf>
    <xf numFmtId="44" fontId="1" fillId="0" borderId="25" xfId="48" applyNumberFormat="1" applyFont="1" applyFill="1" applyBorder="1" applyAlignment="1">
      <alignment horizontal="center" vertical="center"/>
    </xf>
    <xf numFmtId="44" fontId="11" fillId="32" borderId="25" xfId="48" applyNumberFormat="1" applyFont="1" applyFill="1" applyBorder="1" applyAlignment="1">
      <alignment horizontal="center" vertical="center"/>
    </xf>
    <xf numFmtId="44" fontId="1" fillId="0" borderId="29" xfId="48" applyNumberFormat="1" applyFont="1" applyFill="1" applyBorder="1" applyAlignment="1">
      <alignment horizontal="center" vertical="center"/>
    </xf>
    <xf numFmtId="44" fontId="1" fillId="0" borderId="29" xfId="48" applyNumberFormat="1" applyFont="1" applyBorder="1" applyAlignment="1">
      <alignment horizontal="center" vertical="center"/>
    </xf>
    <xf numFmtId="44" fontId="11" fillId="32" borderId="51" xfId="48" applyNumberFormat="1" applyFont="1" applyFill="1" applyBorder="1" applyAlignment="1">
      <alignment horizontal="center" vertical="center"/>
    </xf>
    <xf numFmtId="44" fontId="1" fillId="0" borderId="18" xfId="0" applyNumberFormat="1" applyFont="1" applyBorder="1" applyAlignment="1">
      <alignment/>
    </xf>
    <xf numFmtId="44" fontId="15" fillId="0" borderId="18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55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5" xfId="48" applyFont="1" applyFill="1" applyBorder="1" applyAlignment="1">
      <alignment horizontal="center"/>
    </xf>
    <xf numFmtId="0" fontId="16" fillId="12" borderId="0" xfId="0" applyFont="1" applyFill="1" applyAlignment="1">
      <alignment horizontal="center"/>
    </xf>
    <xf numFmtId="43" fontId="2" fillId="14" borderId="10" xfId="48" applyFont="1" applyFill="1" applyBorder="1" applyAlignment="1">
      <alignment horizontal="center" vertical="center"/>
    </xf>
    <xf numFmtId="43" fontId="11" fillId="14" borderId="14" xfId="48" applyFont="1" applyFill="1" applyBorder="1" applyAlignment="1">
      <alignment horizontal="center" vertical="center"/>
    </xf>
    <xf numFmtId="43" fontId="1" fillId="14" borderId="18" xfId="48" applyFont="1" applyFill="1" applyBorder="1" applyAlignment="1">
      <alignment horizontal="center" vertical="center"/>
    </xf>
    <xf numFmtId="43" fontId="2" fillId="14" borderId="10" xfId="48" applyFont="1" applyFill="1" applyBorder="1" applyAlignment="1">
      <alignment/>
    </xf>
    <xf numFmtId="43" fontId="1" fillId="33" borderId="18" xfId="48" applyFont="1" applyFill="1" applyBorder="1" applyAlignment="1">
      <alignment horizontal="center" vertical="center"/>
    </xf>
    <xf numFmtId="43" fontId="11" fillId="33" borderId="14" xfId="48" applyFont="1" applyFill="1" applyBorder="1" applyAlignment="1">
      <alignment horizontal="center" vertical="center"/>
    </xf>
    <xf numFmtId="43" fontId="1" fillId="33" borderId="14" xfId="48" applyFont="1" applyFill="1" applyBorder="1" applyAlignment="1">
      <alignment horizontal="center" vertical="center"/>
    </xf>
    <xf numFmtId="43" fontId="11" fillId="34" borderId="17" xfId="48" applyFont="1" applyFill="1" applyBorder="1" applyAlignment="1">
      <alignment horizontal="center" vertical="center"/>
    </xf>
    <xf numFmtId="43" fontId="11" fillId="34" borderId="14" xfId="48" applyFont="1" applyFill="1" applyBorder="1" applyAlignment="1">
      <alignment horizontal="center" vertical="center"/>
    </xf>
    <xf numFmtId="43" fontId="1" fillId="34" borderId="14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85" zoomScaleNormal="85" zoomScalePageLayoutView="0" workbookViewId="0" topLeftCell="A71">
      <selection activeCell="C102" sqref="C102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94" t="s">
        <v>9</v>
      </c>
      <c r="D1" s="195"/>
      <c r="E1" s="195"/>
      <c r="F1" s="195"/>
      <c r="G1" s="196"/>
      <c r="H1" s="14"/>
      <c r="I1" s="14"/>
      <c r="J1" s="14"/>
      <c r="K1" s="14"/>
    </row>
    <row r="2" spans="1:11" ht="15.75" customHeight="1" thickBot="1">
      <c r="A2" s="14"/>
      <c r="B2" s="14"/>
      <c r="C2" s="199" t="s">
        <v>8</v>
      </c>
      <c r="D2" s="200"/>
      <c r="E2" s="200"/>
      <c r="F2" s="200"/>
      <c r="G2" s="201"/>
      <c r="H2" s="14"/>
      <c r="I2" s="14"/>
      <c r="J2" s="14"/>
      <c r="K2" s="2" t="s">
        <v>59</v>
      </c>
    </row>
    <row r="3" spans="1:11" ht="17.25" customHeight="1">
      <c r="A3" s="14"/>
      <c r="B3" s="14"/>
      <c r="C3" s="202" t="s">
        <v>63</v>
      </c>
      <c r="D3" s="203"/>
      <c r="E3" s="203"/>
      <c r="F3" s="203"/>
      <c r="G3" s="204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11" t="s">
        <v>11</v>
      </c>
      <c r="E6" s="212"/>
      <c r="F6" s="192"/>
      <c r="G6" s="192"/>
      <c r="H6" s="192"/>
      <c r="I6" s="193"/>
      <c r="J6" s="23"/>
      <c r="K6" s="1"/>
    </row>
    <row r="7" spans="1:11" s="4" customFormat="1" ht="15" customHeight="1">
      <c r="A7" s="13" t="s">
        <v>14</v>
      </c>
      <c r="B7" s="205" t="s">
        <v>4</v>
      </c>
      <c r="C7" s="209" t="s">
        <v>12</v>
      </c>
      <c r="D7" s="190" t="s">
        <v>5</v>
      </c>
      <c r="E7" s="190" t="s">
        <v>10</v>
      </c>
      <c r="F7" s="190" t="s">
        <v>50</v>
      </c>
      <c r="G7" s="190" t="s">
        <v>48</v>
      </c>
      <c r="H7" s="190" t="s">
        <v>10</v>
      </c>
      <c r="I7" s="190" t="s">
        <v>47</v>
      </c>
      <c r="J7" s="190" t="s">
        <v>49</v>
      </c>
      <c r="K7" s="190" t="s">
        <v>6</v>
      </c>
    </row>
    <row r="8" spans="1:11" ht="12" customHeight="1" thickBot="1">
      <c r="A8" s="24" t="s">
        <v>13</v>
      </c>
      <c r="B8" s="206"/>
      <c r="C8" s="210"/>
      <c r="D8" s="191"/>
      <c r="E8" s="191"/>
      <c r="F8" s="191"/>
      <c r="G8" s="191"/>
      <c r="H8" s="191"/>
      <c r="I8" s="191"/>
      <c r="J8" s="191"/>
      <c r="K8" s="191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1055</v>
      </c>
      <c r="E10" s="71"/>
      <c r="F10" s="26"/>
      <c r="G10" s="47"/>
      <c r="H10" s="65"/>
      <c r="I10" s="36"/>
      <c r="J10" s="52">
        <f aca="true" t="shared" si="0" ref="J10:J24">SUM(D10:E10)-SUM(F10:I10)</f>
        <v>1055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1055</v>
      </c>
      <c r="E11" s="71"/>
      <c r="F11" s="26"/>
      <c r="G11" s="27"/>
      <c r="H11" s="65"/>
      <c r="I11" s="36"/>
      <c r="J11" s="52">
        <f t="shared" si="0"/>
        <v>1055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1565</v>
      </c>
      <c r="E12" s="71"/>
      <c r="F12" s="26"/>
      <c r="G12" s="27"/>
      <c r="H12" s="65"/>
      <c r="I12" s="36"/>
      <c r="J12" s="52">
        <f t="shared" si="0"/>
        <v>1565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1893</v>
      </c>
      <c r="E13" s="71"/>
      <c r="F13" s="26"/>
      <c r="G13" s="27"/>
      <c r="H13" s="65"/>
      <c r="I13" s="36"/>
      <c r="J13" s="52">
        <f t="shared" si="0"/>
        <v>1893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1893</v>
      </c>
      <c r="E14" s="71"/>
      <c r="F14" s="26"/>
      <c r="G14" s="27"/>
      <c r="H14" s="65"/>
      <c r="I14" s="36"/>
      <c r="J14" s="52">
        <f t="shared" si="0"/>
        <v>1893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1890</v>
      </c>
      <c r="E15" s="71"/>
      <c r="F15" s="26"/>
      <c r="G15" s="27"/>
      <c r="H15" s="65"/>
      <c r="I15" s="36"/>
      <c r="J15" s="52">
        <f t="shared" si="0"/>
        <v>1890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1890</v>
      </c>
      <c r="E16" s="71"/>
      <c r="F16" s="26"/>
      <c r="G16" s="27"/>
      <c r="H16" s="65"/>
      <c r="I16" s="36"/>
      <c r="J16" s="52">
        <f t="shared" si="0"/>
        <v>1890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1890</v>
      </c>
      <c r="E17" s="71"/>
      <c r="F17" s="26"/>
      <c r="G17" s="27"/>
      <c r="H17" s="65"/>
      <c r="I17" s="36"/>
      <c r="J17" s="52">
        <f t="shared" si="0"/>
        <v>1890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1890</v>
      </c>
      <c r="E18" s="71"/>
      <c r="F18" s="26"/>
      <c r="G18" s="27"/>
      <c r="H18" s="65"/>
      <c r="I18" s="36"/>
      <c r="J18" s="52">
        <f t="shared" si="0"/>
        <v>1890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1893</v>
      </c>
      <c r="E19" s="71"/>
      <c r="F19" s="28"/>
      <c r="G19" s="29"/>
      <c r="H19" s="64"/>
      <c r="I19" s="53"/>
      <c r="J19" s="75">
        <f t="shared" si="0"/>
        <v>1893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1477</v>
      </c>
      <c r="E20" s="71"/>
      <c r="F20" s="26"/>
      <c r="G20" s="27"/>
      <c r="H20" s="65"/>
      <c r="I20" s="36"/>
      <c r="J20" s="75">
        <f t="shared" si="0"/>
        <v>1477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2482</v>
      </c>
      <c r="E21" s="71"/>
      <c r="F21" s="47"/>
      <c r="G21" s="47"/>
      <c r="H21" s="105"/>
      <c r="I21" s="65"/>
      <c r="J21" s="98">
        <f t="shared" si="0"/>
        <v>2482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1353</v>
      </c>
      <c r="E22" s="71"/>
      <c r="F22" s="63"/>
      <c r="G22" s="47"/>
      <c r="H22" s="27"/>
      <c r="I22" s="47"/>
      <c r="J22" s="89">
        <f t="shared" si="0"/>
        <v>1353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1188</v>
      </c>
      <c r="E23" s="71"/>
      <c r="F23" s="47"/>
      <c r="G23" s="43"/>
      <c r="H23" s="105"/>
      <c r="I23" s="65"/>
      <c r="J23" s="98">
        <f t="shared" si="0"/>
        <v>1188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1254</v>
      </c>
      <c r="E24" s="71"/>
      <c r="F24" s="47"/>
      <c r="G24" s="42"/>
      <c r="H24" s="47"/>
      <c r="I24" s="65"/>
      <c r="J24" s="98">
        <f t="shared" si="0"/>
        <v>1254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216">
        <f>SUM(D10:D24)</f>
        <v>24668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0</v>
      </c>
      <c r="J26" s="86">
        <f t="shared" si="1"/>
        <v>24668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94" t="s">
        <v>9</v>
      </c>
      <c r="D28" s="195"/>
      <c r="E28" s="195"/>
      <c r="F28" s="195"/>
      <c r="G28" s="196"/>
      <c r="H28" s="14"/>
      <c r="I28" s="14"/>
      <c r="J28" s="14"/>
      <c r="K28" s="14"/>
    </row>
    <row r="29" spans="1:11" ht="17.25" customHeight="1" thickBot="1">
      <c r="A29" s="14"/>
      <c r="B29" s="14"/>
      <c r="C29" s="199" t="s">
        <v>8</v>
      </c>
      <c r="D29" s="200"/>
      <c r="E29" s="200"/>
      <c r="F29" s="200"/>
      <c r="G29" s="201"/>
      <c r="H29" s="14"/>
      <c r="I29" s="14"/>
      <c r="J29" s="14"/>
      <c r="K29" s="2" t="s">
        <v>60</v>
      </c>
    </row>
    <row r="30" spans="1:11" ht="18" customHeight="1">
      <c r="A30" s="14"/>
      <c r="B30" s="14"/>
      <c r="C30" s="202" t="s">
        <v>63</v>
      </c>
      <c r="D30" s="203"/>
      <c r="E30" s="203"/>
      <c r="F30" s="203"/>
      <c r="G30" s="204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214" t="s">
        <v>11</v>
      </c>
      <c r="E32" s="193"/>
      <c r="F32" s="192"/>
      <c r="G32" s="192"/>
      <c r="H32" s="192"/>
      <c r="I32" s="193"/>
      <c r="J32" s="3"/>
      <c r="K32" s="1"/>
    </row>
    <row r="33" spans="1:11" ht="18" customHeight="1">
      <c r="A33" s="139" t="s">
        <v>14</v>
      </c>
      <c r="B33" s="205" t="s">
        <v>4</v>
      </c>
      <c r="C33" s="207" t="s">
        <v>12</v>
      </c>
      <c r="D33" s="190" t="s">
        <v>5</v>
      </c>
      <c r="E33" s="190" t="s">
        <v>10</v>
      </c>
      <c r="F33" s="190" t="s">
        <v>50</v>
      </c>
      <c r="G33" s="190" t="s">
        <v>48</v>
      </c>
      <c r="H33" s="190" t="s">
        <v>10</v>
      </c>
      <c r="I33" s="190" t="s">
        <v>47</v>
      </c>
      <c r="J33" s="190" t="s">
        <v>49</v>
      </c>
      <c r="K33" s="190" t="s">
        <v>6</v>
      </c>
    </row>
    <row r="34" spans="1:11" ht="17.25" customHeight="1" thickBot="1">
      <c r="A34" s="140" t="s">
        <v>13</v>
      </c>
      <c r="B34" s="206"/>
      <c r="C34" s="208"/>
      <c r="D34" s="191"/>
      <c r="E34" s="191"/>
      <c r="F34" s="191"/>
      <c r="G34" s="191"/>
      <c r="H34" s="191"/>
      <c r="I34" s="191"/>
      <c r="J34" s="191"/>
      <c r="K34" s="191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217">
        <v>1195</v>
      </c>
      <c r="E36" s="71"/>
      <c r="F36" s="47"/>
      <c r="G36" s="42"/>
      <c r="H36" s="47"/>
      <c r="I36" s="65"/>
      <c r="J36" s="98">
        <f aca="true" t="shared" si="2" ref="J36:J49">SUM(D36:E36)-SUM(F36:I36)</f>
        <v>1195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223">
        <v>1969</v>
      </c>
      <c r="E37" s="137"/>
      <c r="F37" s="101"/>
      <c r="G37" s="41"/>
      <c r="H37" s="138"/>
      <c r="I37" s="64"/>
      <c r="J37" s="127">
        <f t="shared" si="2"/>
        <v>1969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224">
        <v>1969</v>
      </c>
      <c r="E38" s="71"/>
      <c r="F38" s="47"/>
      <c r="G38" s="42"/>
      <c r="H38" s="91"/>
      <c r="I38" s="65"/>
      <c r="J38" s="127">
        <f t="shared" si="2"/>
        <v>1969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225">
        <v>3232</v>
      </c>
      <c r="E39" s="71"/>
      <c r="F39" s="94"/>
      <c r="G39" s="27"/>
      <c r="H39" s="65"/>
      <c r="I39" s="36"/>
      <c r="J39" s="75">
        <f t="shared" si="2"/>
        <v>3232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225">
        <v>3232</v>
      </c>
      <c r="E40" s="71"/>
      <c r="F40" s="26"/>
      <c r="G40" s="27"/>
      <c r="H40" s="65"/>
      <c r="I40" s="36"/>
      <c r="J40" s="75">
        <f t="shared" si="2"/>
        <v>3232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225">
        <v>3232</v>
      </c>
      <c r="E41" s="71"/>
      <c r="F41" s="26"/>
      <c r="G41" s="27"/>
      <c r="H41" s="65"/>
      <c r="I41" s="36"/>
      <c r="J41" s="75">
        <f t="shared" si="2"/>
        <v>3232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225">
        <v>3232</v>
      </c>
      <c r="E42" s="71"/>
      <c r="F42" s="26"/>
      <c r="G42" s="27"/>
      <c r="H42" s="65"/>
      <c r="I42" s="36"/>
      <c r="J42" s="75">
        <f t="shared" si="2"/>
        <v>3232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225">
        <v>3232</v>
      </c>
      <c r="E43" s="71"/>
      <c r="F43" s="26"/>
      <c r="G43" s="27"/>
      <c r="H43" s="65"/>
      <c r="I43" s="36"/>
      <c r="J43" s="75">
        <f t="shared" si="2"/>
        <v>3232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224">
        <v>2134</v>
      </c>
      <c r="E44" s="71"/>
      <c r="F44" s="44"/>
      <c r="G44" s="47"/>
      <c r="H44" s="47"/>
      <c r="I44" s="65"/>
      <c r="J44" s="49">
        <f t="shared" si="2"/>
        <v>2134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224">
        <v>1969</v>
      </c>
      <c r="E45" s="71"/>
      <c r="F45" s="27"/>
      <c r="G45" s="111"/>
      <c r="H45" s="105"/>
      <c r="I45" s="71"/>
      <c r="J45" s="49">
        <f t="shared" si="2"/>
        <v>1969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224">
        <v>1969</v>
      </c>
      <c r="E46" s="71"/>
      <c r="F46" s="25"/>
      <c r="G46" s="90"/>
      <c r="H46" s="65"/>
      <c r="I46" s="65"/>
      <c r="J46" s="49">
        <f t="shared" si="2"/>
        <v>1969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224">
        <v>2133</v>
      </c>
      <c r="E47" s="71"/>
      <c r="F47" s="25"/>
      <c r="G47" s="90"/>
      <c r="H47" s="65"/>
      <c r="I47" s="65"/>
      <c r="J47" s="49">
        <f t="shared" si="2"/>
        <v>2133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224">
        <v>985</v>
      </c>
      <c r="E48" s="71"/>
      <c r="F48" s="25"/>
      <c r="G48" s="90"/>
      <c r="H48" s="65"/>
      <c r="I48" s="65"/>
      <c r="J48" s="49">
        <f t="shared" si="2"/>
        <v>985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217">
        <v>393</v>
      </c>
      <c r="E49" s="71"/>
      <c r="F49" s="47"/>
      <c r="G49" s="42"/>
      <c r="H49" s="91"/>
      <c r="I49" s="65"/>
      <c r="J49" s="98">
        <f t="shared" si="2"/>
        <v>393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219">
        <f>SUM(D36:D49)</f>
        <v>30876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30876</v>
      </c>
      <c r="K51" s="11"/>
      <c r="L51">
        <f>SUM(L36:L50)</f>
        <v>14</v>
      </c>
    </row>
    <row r="55" spans="1:11" ht="17.25" customHeight="1" thickBot="1">
      <c r="A55" s="14"/>
      <c r="B55" s="14"/>
      <c r="C55" s="194" t="s">
        <v>9</v>
      </c>
      <c r="D55" s="195"/>
      <c r="E55" s="195"/>
      <c r="F55" s="195"/>
      <c r="G55" s="196"/>
      <c r="H55" s="14"/>
      <c r="I55" s="14"/>
      <c r="J55" s="14"/>
      <c r="K55" s="14"/>
    </row>
    <row r="56" spans="1:11" ht="15.75" customHeight="1" thickBot="1">
      <c r="A56" s="14"/>
      <c r="B56" s="14"/>
      <c r="C56" s="199" t="s">
        <v>8</v>
      </c>
      <c r="D56" s="200"/>
      <c r="E56" s="200"/>
      <c r="F56" s="200"/>
      <c r="G56" s="201"/>
      <c r="H56" s="14"/>
      <c r="I56" s="14"/>
      <c r="J56" s="14"/>
      <c r="K56" s="2" t="s">
        <v>61</v>
      </c>
    </row>
    <row r="57" spans="1:11" ht="18" customHeight="1">
      <c r="A57" s="14"/>
      <c r="B57" s="14"/>
      <c r="C57" s="202" t="s">
        <v>63</v>
      </c>
      <c r="D57" s="203"/>
      <c r="E57" s="203"/>
      <c r="F57" s="203"/>
      <c r="G57" s="204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211" t="s">
        <v>11</v>
      </c>
      <c r="E60" s="213"/>
      <c r="F60" s="192"/>
      <c r="G60" s="192"/>
      <c r="H60" s="192"/>
      <c r="I60" s="193"/>
      <c r="J60" s="3"/>
      <c r="K60" s="1"/>
    </row>
    <row r="61" spans="1:11" ht="15" customHeight="1">
      <c r="A61" s="13" t="s">
        <v>14</v>
      </c>
      <c r="B61" s="205" t="s">
        <v>4</v>
      </c>
      <c r="C61" s="205" t="s">
        <v>12</v>
      </c>
      <c r="D61" s="190" t="s">
        <v>5</v>
      </c>
      <c r="E61" s="190" t="s">
        <v>10</v>
      </c>
      <c r="F61" s="190" t="s">
        <v>50</v>
      </c>
      <c r="G61" s="190" t="s">
        <v>48</v>
      </c>
      <c r="H61" s="190" t="s">
        <v>10</v>
      </c>
      <c r="I61" s="197" t="s">
        <v>47</v>
      </c>
      <c r="J61" s="190" t="s">
        <v>49</v>
      </c>
      <c r="K61" s="190" t="s">
        <v>6</v>
      </c>
    </row>
    <row r="62" spans="1:11" ht="13.5" thickBot="1">
      <c r="A62" s="24" t="s">
        <v>13</v>
      </c>
      <c r="B62" s="206"/>
      <c r="C62" s="206"/>
      <c r="D62" s="191"/>
      <c r="E62" s="191"/>
      <c r="F62" s="191"/>
      <c r="G62" s="191"/>
      <c r="H62" s="191"/>
      <c r="I62" s="198"/>
      <c r="J62" s="191"/>
      <c r="K62" s="191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218">
        <v>1195</v>
      </c>
      <c r="E64" s="169"/>
      <c r="F64" s="170"/>
      <c r="G64" s="171"/>
      <c r="H64" s="171"/>
      <c r="I64" s="171"/>
      <c r="J64" s="173">
        <f>SUM(D64:E64)-SUM(F64:I64)</f>
        <v>1195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220">
        <v>3944</v>
      </c>
      <c r="E65" s="47"/>
      <c r="F65" s="26"/>
      <c r="G65" s="27"/>
      <c r="H65" s="27"/>
      <c r="I65" s="27"/>
      <c r="J65" s="173">
        <f>SUM(D65:E65)-SUM(F65:I65)</f>
        <v>3944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220">
        <v>4137</v>
      </c>
      <c r="E66" s="47"/>
      <c r="F66" s="26"/>
      <c r="G66" s="27"/>
      <c r="H66" s="27"/>
      <c r="I66" s="27"/>
      <c r="J66" s="173">
        <f aca="true" t="shared" si="4" ref="J66:J72">SUM(D66:E66)-SUM(F66:I66)</f>
        <v>4137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221">
        <v>4376</v>
      </c>
      <c r="E67" s="71"/>
      <c r="F67" s="82"/>
      <c r="G67" s="40"/>
      <c r="H67" s="105"/>
      <c r="I67" s="65"/>
      <c r="J67" s="46">
        <f t="shared" si="4"/>
        <v>4376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221">
        <v>4376</v>
      </c>
      <c r="E68" s="71"/>
      <c r="F68" s="82"/>
      <c r="G68" s="40"/>
      <c r="H68" s="105"/>
      <c r="I68" s="65"/>
      <c r="J68" s="46">
        <f t="shared" si="4"/>
        <v>4376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222">
        <v>2549</v>
      </c>
      <c r="E69" s="71"/>
      <c r="F69" s="47"/>
      <c r="G69" s="27"/>
      <c r="H69" s="65"/>
      <c r="I69" s="91"/>
      <c r="J69" s="89">
        <f t="shared" si="4"/>
        <v>2549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222">
        <v>4551</v>
      </c>
      <c r="E70" s="71"/>
      <c r="F70" s="47"/>
      <c r="G70" s="27"/>
      <c r="H70" s="65"/>
      <c r="I70" s="91"/>
      <c r="J70" s="89">
        <f t="shared" si="4"/>
        <v>4551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3116</v>
      </c>
      <c r="E71" s="71"/>
      <c r="F71" s="26"/>
      <c r="G71" s="27"/>
      <c r="H71" s="109"/>
      <c r="I71" s="36"/>
      <c r="J71" s="46">
        <f t="shared" si="4"/>
        <v>3116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3665</v>
      </c>
      <c r="E72" s="71"/>
      <c r="F72" s="29"/>
      <c r="G72" s="121"/>
      <c r="H72" s="122"/>
      <c r="I72" s="64"/>
      <c r="J72" s="98">
        <f t="shared" si="4"/>
        <v>3665</v>
      </c>
      <c r="K72" s="96"/>
      <c r="L72">
        <v>1</v>
      </c>
    </row>
    <row r="73" spans="1:11" ht="11.2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SUM(D64:D73)</f>
        <v>31909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SUM(J64:J72)</f>
        <v>31909</v>
      </c>
      <c r="K74" s="11"/>
      <c r="L74">
        <f>SUM(L64:L73)</f>
        <v>9</v>
      </c>
    </row>
    <row r="78" spans="4:10" ht="12.75">
      <c r="D78" s="106">
        <f aca="true" t="shared" si="5" ref="D78:J78">D26+D51+D74</f>
        <v>87453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0</v>
      </c>
      <c r="J78" s="106">
        <f t="shared" si="5"/>
        <v>87453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87453</v>
      </c>
      <c r="G87" s="112">
        <f>SUM(F82:I82)+G78</f>
        <v>0</v>
      </c>
      <c r="J87" s="107">
        <f>J78+J82</f>
        <v>87453</v>
      </c>
    </row>
    <row r="89" ht="12.75">
      <c r="J89" s="107"/>
    </row>
    <row r="90" ht="12.75">
      <c r="B90">
        <v>27451</v>
      </c>
    </row>
    <row r="91" ht="12.75">
      <c r="B91">
        <v>23933</v>
      </c>
    </row>
    <row r="92" ht="12.75">
      <c r="B92">
        <v>29288</v>
      </c>
    </row>
    <row r="93" ht="12.75">
      <c r="B93">
        <v>6781</v>
      </c>
    </row>
    <row r="95" ht="12.75">
      <c r="B95">
        <f>SUM(B90:B94)</f>
        <v>87453</v>
      </c>
    </row>
  </sheetData>
  <sheetProtection/>
  <mergeCells count="45"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D61:D62"/>
    <mergeCell ref="C57:G57"/>
    <mergeCell ref="F33:F34"/>
    <mergeCell ref="B33:B34"/>
    <mergeCell ref="C33:C34"/>
    <mergeCell ref="D33:D34"/>
    <mergeCell ref="E33:E34"/>
    <mergeCell ref="G33:G34"/>
    <mergeCell ref="J7:J8"/>
    <mergeCell ref="I33:I34"/>
    <mergeCell ref="C56:G56"/>
    <mergeCell ref="F32:I32"/>
    <mergeCell ref="C28:G28"/>
    <mergeCell ref="C29:G29"/>
    <mergeCell ref="C30:G3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1">
      <selection activeCell="E45" sqref="E45"/>
    </sheetView>
  </sheetViews>
  <sheetFormatPr defaultColWidth="11.421875" defaultRowHeight="12.75"/>
  <cols>
    <col min="1" max="1" width="25.140625" style="0" customWidth="1"/>
    <col min="2" max="2" width="14.140625" style="0" customWidth="1"/>
    <col min="6" max="6" width="11.57421875" style="0" bestFit="1" customWidth="1"/>
  </cols>
  <sheetData>
    <row r="1" spans="1:6" ht="15.75">
      <c r="A1" s="215" t="s">
        <v>67</v>
      </c>
      <c r="B1" s="215"/>
      <c r="C1" s="215"/>
      <c r="D1" s="215"/>
      <c r="E1" s="215"/>
      <c r="F1" s="215"/>
    </row>
    <row r="2" spans="1:6" ht="15.75">
      <c r="A2" s="179"/>
      <c r="B2" s="179"/>
      <c r="C2" s="179"/>
      <c r="D2" s="179"/>
      <c r="E2" s="179"/>
      <c r="F2" s="179"/>
    </row>
    <row r="3" spans="1:6" ht="15.75">
      <c r="A3" s="175"/>
      <c r="B3" s="175"/>
      <c r="C3" s="177" t="s">
        <v>64</v>
      </c>
      <c r="D3" s="178" t="s">
        <v>65</v>
      </c>
      <c r="E3" s="176" t="s">
        <v>66</v>
      </c>
      <c r="F3" s="178">
        <v>12.53</v>
      </c>
    </row>
    <row r="4" spans="1:6" ht="15">
      <c r="A4" s="51" t="s">
        <v>17</v>
      </c>
      <c r="B4" s="160" t="s">
        <v>19</v>
      </c>
      <c r="C4" s="180">
        <v>1263</v>
      </c>
      <c r="D4" s="188">
        <f>C4*2</f>
        <v>2526</v>
      </c>
      <c r="E4" s="188">
        <f>D4/30</f>
        <v>84.2</v>
      </c>
      <c r="F4" s="189">
        <f>E4*12.53</f>
        <v>1055.026</v>
      </c>
    </row>
    <row r="5" spans="1:6" ht="15">
      <c r="A5" s="51" t="s">
        <v>18</v>
      </c>
      <c r="B5" s="160" t="s">
        <v>19</v>
      </c>
      <c r="C5" s="180">
        <v>1263</v>
      </c>
      <c r="D5" s="188">
        <f aca="true" t="shared" si="0" ref="D5:D41">C5*2</f>
        <v>2526</v>
      </c>
      <c r="E5" s="188">
        <f aca="true" t="shared" si="1" ref="E5:E41">D5/30</f>
        <v>84.2</v>
      </c>
      <c r="F5" s="189">
        <f aca="true" t="shared" si="2" ref="F5:F41">E5*12.53</f>
        <v>1055.026</v>
      </c>
    </row>
    <row r="6" spans="1:6" ht="15">
      <c r="A6" s="51" t="s">
        <v>22</v>
      </c>
      <c r="B6" s="161" t="s">
        <v>19</v>
      </c>
      <c r="C6" s="180">
        <v>1873</v>
      </c>
      <c r="D6" s="188">
        <f t="shared" si="0"/>
        <v>3746</v>
      </c>
      <c r="E6" s="188">
        <f t="shared" si="1"/>
        <v>124.86666666666666</v>
      </c>
      <c r="F6" s="189">
        <f t="shared" si="2"/>
        <v>1564.5793333333331</v>
      </c>
    </row>
    <row r="7" spans="1:6" ht="15">
      <c r="A7" s="51" t="s">
        <v>33</v>
      </c>
      <c r="B7" s="161" t="s">
        <v>19</v>
      </c>
      <c r="C7" s="180">
        <v>2266</v>
      </c>
      <c r="D7" s="188">
        <f t="shared" si="0"/>
        <v>4532</v>
      </c>
      <c r="E7" s="188">
        <f t="shared" si="1"/>
        <v>151.06666666666666</v>
      </c>
      <c r="F7" s="189">
        <f t="shared" si="2"/>
        <v>1892.8653333333332</v>
      </c>
    </row>
    <row r="8" spans="1:6" ht="15">
      <c r="A8" s="51" t="s">
        <v>34</v>
      </c>
      <c r="B8" s="161" t="s">
        <v>19</v>
      </c>
      <c r="C8" s="180">
        <v>2266</v>
      </c>
      <c r="D8" s="188">
        <f t="shared" si="0"/>
        <v>4532</v>
      </c>
      <c r="E8" s="188">
        <f t="shared" si="1"/>
        <v>151.06666666666666</v>
      </c>
      <c r="F8" s="189">
        <f t="shared" si="2"/>
        <v>1892.8653333333332</v>
      </c>
    </row>
    <row r="9" spans="1:6" ht="15">
      <c r="A9" s="51" t="s">
        <v>35</v>
      </c>
      <c r="B9" s="161" t="s">
        <v>19</v>
      </c>
      <c r="C9" s="180">
        <v>2263</v>
      </c>
      <c r="D9" s="188">
        <f t="shared" si="0"/>
        <v>4526</v>
      </c>
      <c r="E9" s="188">
        <f t="shared" si="1"/>
        <v>150.86666666666667</v>
      </c>
      <c r="F9" s="189">
        <f t="shared" si="2"/>
        <v>1890.3593333333333</v>
      </c>
    </row>
    <row r="10" spans="1:6" ht="15">
      <c r="A10" s="51" t="s">
        <v>36</v>
      </c>
      <c r="B10" s="161" t="s">
        <v>19</v>
      </c>
      <c r="C10" s="180">
        <v>2263</v>
      </c>
      <c r="D10" s="188">
        <f t="shared" si="0"/>
        <v>4526</v>
      </c>
      <c r="E10" s="188">
        <f t="shared" si="1"/>
        <v>150.86666666666667</v>
      </c>
      <c r="F10" s="189">
        <f t="shared" si="2"/>
        <v>1890.3593333333333</v>
      </c>
    </row>
    <row r="11" spans="1:6" ht="15">
      <c r="A11" s="51" t="s">
        <v>37</v>
      </c>
      <c r="B11" s="161" t="s">
        <v>19</v>
      </c>
      <c r="C11" s="180">
        <v>2263</v>
      </c>
      <c r="D11" s="188">
        <f t="shared" si="0"/>
        <v>4526</v>
      </c>
      <c r="E11" s="188">
        <f t="shared" si="1"/>
        <v>150.86666666666667</v>
      </c>
      <c r="F11" s="189">
        <f t="shared" si="2"/>
        <v>1890.3593333333333</v>
      </c>
    </row>
    <row r="12" spans="1:6" ht="15">
      <c r="A12" s="51" t="s">
        <v>38</v>
      </c>
      <c r="B12" s="161" t="s">
        <v>19</v>
      </c>
      <c r="C12" s="180">
        <v>2263</v>
      </c>
      <c r="D12" s="188">
        <f t="shared" si="0"/>
        <v>4526</v>
      </c>
      <c r="E12" s="188">
        <f t="shared" si="1"/>
        <v>150.86666666666667</v>
      </c>
      <c r="F12" s="189">
        <f t="shared" si="2"/>
        <v>1890.3593333333333</v>
      </c>
    </row>
    <row r="13" spans="1:6" ht="15">
      <c r="A13" s="51" t="s">
        <v>0</v>
      </c>
      <c r="B13" s="161" t="s">
        <v>19</v>
      </c>
      <c r="C13" s="180">
        <v>2266</v>
      </c>
      <c r="D13" s="188">
        <f t="shared" si="0"/>
        <v>4532</v>
      </c>
      <c r="E13" s="188">
        <f t="shared" si="1"/>
        <v>151.06666666666666</v>
      </c>
      <c r="F13" s="189">
        <f t="shared" si="2"/>
        <v>1892.8653333333332</v>
      </c>
    </row>
    <row r="14" spans="1:6" ht="15">
      <c r="A14" s="51" t="s">
        <v>21</v>
      </c>
      <c r="B14" s="162" t="s">
        <v>19</v>
      </c>
      <c r="C14" s="180">
        <v>1768</v>
      </c>
      <c r="D14" s="188">
        <f t="shared" si="0"/>
        <v>3536</v>
      </c>
      <c r="E14" s="188">
        <f t="shared" si="1"/>
        <v>117.86666666666666</v>
      </c>
      <c r="F14" s="189">
        <f t="shared" si="2"/>
        <v>1476.869333333333</v>
      </c>
    </row>
    <row r="15" spans="1:6" ht="15">
      <c r="A15" s="59" t="s">
        <v>26</v>
      </c>
      <c r="B15" s="163" t="s">
        <v>19</v>
      </c>
      <c r="C15" s="180">
        <v>2971</v>
      </c>
      <c r="D15" s="188">
        <f t="shared" si="0"/>
        <v>5942</v>
      </c>
      <c r="E15" s="188">
        <f t="shared" si="1"/>
        <v>198.06666666666666</v>
      </c>
      <c r="F15" s="189">
        <f t="shared" si="2"/>
        <v>2481.775333333333</v>
      </c>
    </row>
    <row r="16" spans="1:6" ht="15">
      <c r="A16" s="50" t="s">
        <v>20</v>
      </c>
      <c r="B16" s="51" t="s">
        <v>19</v>
      </c>
      <c r="C16" s="180">
        <v>1620</v>
      </c>
      <c r="D16" s="188">
        <f t="shared" si="0"/>
        <v>3240</v>
      </c>
      <c r="E16" s="188">
        <f t="shared" si="1"/>
        <v>108</v>
      </c>
      <c r="F16" s="189">
        <f t="shared" si="2"/>
        <v>1353.24</v>
      </c>
    </row>
    <row r="17" spans="1:6" ht="15">
      <c r="A17" s="59" t="s">
        <v>25</v>
      </c>
      <c r="B17" s="164" t="s">
        <v>19</v>
      </c>
      <c r="C17" s="180">
        <v>1422</v>
      </c>
      <c r="D17" s="188">
        <f t="shared" si="0"/>
        <v>2844</v>
      </c>
      <c r="E17" s="188">
        <f t="shared" si="1"/>
        <v>94.8</v>
      </c>
      <c r="F17" s="189">
        <f t="shared" si="2"/>
        <v>1187.8439999999998</v>
      </c>
    </row>
    <row r="18" spans="1:6" ht="15">
      <c r="A18" s="99" t="s">
        <v>1</v>
      </c>
      <c r="B18" s="151" t="s">
        <v>19</v>
      </c>
      <c r="C18" s="180">
        <v>1501</v>
      </c>
      <c r="D18" s="188">
        <f t="shared" si="0"/>
        <v>3002</v>
      </c>
      <c r="E18" s="188">
        <f t="shared" si="1"/>
        <v>100.06666666666666</v>
      </c>
      <c r="F18" s="189">
        <f t="shared" si="2"/>
        <v>1253.8353333333332</v>
      </c>
    </row>
    <row r="19" spans="1:6" ht="15">
      <c r="A19" s="99" t="s">
        <v>24</v>
      </c>
      <c r="B19" s="151" t="s">
        <v>19</v>
      </c>
      <c r="C19" s="181">
        <v>1430</v>
      </c>
      <c r="D19" s="188">
        <f t="shared" si="0"/>
        <v>2860</v>
      </c>
      <c r="E19" s="188">
        <f t="shared" si="1"/>
        <v>95.33333333333333</v>
      </c>
      <c r="F19" s="189">
        <f t="shared" si="2"/>
        <v>1194.5266666666666</v>
      </c>
    </row>
    <row r="20" spans="1:6" ht="15">
      <c r="A20" s="147" t="s">
        <v>52</v>
      </c>
      <c r="B20" s="153" t="s">
        <v>19</v>
      </c>
      <c r="C20" s="182">
        <v>2357</v>
      </c>
      <c r="D20" s="188">
        <f t="shared" si="0"/>
        <v>4714</v>
      </c>
      <c r="E20" s="188">
        <f t="shared" si="1"/>
        <v>157.13333333333333</v>
      </c>
      <c r="F20" s="189">
        <f t="shared" si="2"/>
        <v>1968.8806666666665</v>
      </c>
    </row>
    <row r="21" spans="1:6" ht="15">
      <c r="A21" s="99" t="s">
        <v>53</v>
      </c>
      <c r="B21" s="152" t="s">
        <v>19</v>
      </c>
      <c r="C21" s="181">
        <v>2357</v>
      </c>
      <c r="D21" s="188">
        <f t="shared" si="0"/>
        <v>4714</v>
      </c>
      <c r="E21" s="188">
        <f t="shared" si="1"/>
        <v>157.13333333333333</v>
      </c>
      <c r="F21" s="189">
        <f t="shared" si="2"/>
        <v>1968.8806666666665</v>
      </c>
    </row>
    <row r="22" spans="1:6" ht="15">
      <c r="A22" s="148" t="s">
        <v>39</v>
      </c>
      <c r="B22" s="154" t="s">
        <v>19</v>
      </c>
      <c r="C22" s="183">
        <v>3869</v>
      </c>
      <c r="D22" s="188">
        <f t="shared" si="0"/>
        <v>7738</v>
      </c>
      <c r="E22" s="188">
        <f t="shared" si="1"/>
        <v>257.93333333333334</v>
      </c>
      <c r="F22" s="189">
        <f t="shared" si="2"/>
        <v>3231.9046666666663</v>
      </c>
    </row>
    <row r="23" spans="1:6" ht="15">
      <c r="A23" s="50" t="s">
        <v>40</v>
      </c>
      <c r="B23" s="154" t="s">
        <v>19</v>
      </c>
      <c r="C23" s="180">
        <v>3869</v>
      </c>
      <c r="D23" s="188">
        <f t="shared" si="0"/>
        <v>7738</v>
      </c>
      <c r="E23" s="188">
        <f t="shared" si="1"/>
        <v>257.93333333333334</v>
      </c>
      <c r="F23" s="189">
        <f t="shared" si="2"/>
        <v>3231.9046666666663</v>
      </c>
    </row>
    <row r="24" spans="1:6" ht="15">
      <c r="A24" s="50" t="s">
        <v>41</v>
      </c>
      <c r="B24" s="154" t="s">
        <v>19</v>
      </c>
      <c r="C24" s="180">
        <v>3869</v>
      </c>
      <c r="D24" s="188">
        <f t="shared" si="0"/>
        <v>7738</v>
      </c>
      <c r="E24" s="188">
        <f t="shared" si="1"/>
        <v>257.93333333333334</v>
      </c>
      <c r="F24" s="189">
        <f t="shared" si="2"/>
        <v>3231.9046666666663</v>
      </c>
    </row>
    <row r="25" spans="1:6" ht="15">
      <c r="A25" s="50" t="s">
        <v>42</v>
      </c>
      <c r="B25" s="154" t="s">
        <v>19</v>
      </c>
      <c r="C25" s="180">
        <v>3869</v>
      </c>
      <c r="D25" s="188">
        <f t="shared" si="0"/>
        <v>7738</v>
      </c>
      <c r="E25" s="188">
        <f t="shared" si="1"/>
        <v>257.93333333333334</v>
      </c>
      <c r="F25" s="189">
        <f t="shared" si="2"/>
        <v>3231.9046666666663</v>
      </c>
    </row>
    <row r="26" spans="1:6" ht="15">
      <c r="A26" s="50" t="s">
        <v>30</v>
      </c>
      <c r="B26" s="154" t="s">
        <v>19</v>
      </c>
      <c r="C26" s="180">
        <v>3869</v>
      </c>
      <c r="D26" s="188">
        <f t="shared" si="0"/>
        <v>7738</v>
      </c>
      <c r="E26" s="188">
        <f t="shared" si="1"/>
        <v>257.93333333333334</v>
      </c>
      <c r="F26" s="189">
        <f t="shared" si="2"/>
        <v>3231.9046666666663</v>
      </c>
    </row>
    <row r="27" spans="1:6" ht="15">
      <c r="A27" s="60" t="s">
        <v>31</v>
      </c>
      <c r="B27" s="154" t="s">
        <v>19</v>
      </c>
      <c r="C27" s="184">
        <v>2555</v>
      </c>
      <c r="D27" s="188">
        <f t="shared" si="0"/>
        <v>5110</v>
      </c>
      <c r="E27" s="188">
        <f t="shared" si="1"/>
        <v>170.33333333333334</v>
      </c>
      <c r="F27" s="189">
        <f t="shared" si="2"/>
        <v>2134.2766666666666</v>
      </c>
    </row>
    <row r="28" spans="1:6" ht="15">
      <c r="A28" s="61" t="s">
        <v>28</v>
      </c>
      <c r="B28" s="155" t="s">
        <v>19</v>
      </c>
      <c r="C28" s="181">
        <v>2357</v>
      </c>
      <c r="D28" s="188">
        <f t="shared" si="0"/>
        <v>4714</v>
      </c>
      <c r="E28" s="188">
        <f t="shared" si="1"/>
        <v>157.13333333333333</v>
      </c>
      <c r="F28" s="189">
        <f t="shared" si="2"/>
        <v>1968.8806666666665</v>
      </c>
    </row>
    <row r="29" spans="1:6" ht="15">
      <c r="A29" s="60" t="s">
        <v>29</v>
      </c>
      <c r="B29" s="156" t="s">
        <v>19</v>
      </c>
      <c r="C29" s="181">
        <v>2357</v>
      </c>
      <c r="D29" s="188">
        <f t="shared" si="0"/>
        <v>4714</v>
      </c>
      <c r="E29" s="188">
        <f t="shared" si="1"/>
        <v>157.13333333333333</v>
      </c>
      <c r="F29" s="189">
        <f t="shared" si="2"/>
        <v>1968.8806666666665</v>
      </c>
    </row>
    <row r="30" spans="1:6" ht="15">
      <c r="A30" s="60" t="s">
        <v>58</v>
      </c>
      <c r="B30" s="156" t="s">
        <v>57</v>
      </c>
      <c r="C30" s="181">
        <v>2554</v>
      </c>
      <c r="D30" s="188">
        <f t="shared" si="0"/>
        <v>5108</v>
      </c>
      <c r="E30" s="188">
        <f t="shared" si="1"/>
        <v>170.26666666666668</v>
      </c>
      <c r="F30" s="189">
        <f t="shared" si="2"/>
        <v>2133.441333333333</v>
      </c>
    </row>
    <row r="31" spans="1:6" ht="24">
      <c r="A31" s="149" t="s">
        <v>54</v>
      </c>
      <c r="B31" s="145" t="s">
        <v>55</v>
      </c>
      <c r="C31" s="181">
        <v>1179</v>
      </c>
      <c r="D31" s="188">
        <f t="shared" si="0"/>
        <v>2358</v>
      </c>
      <c r="E31" s="188">
        <f t="shared" si="1"/>
        <v>78.6</v>
      </c>
      <c r="F31" s="189">
        <f t="shared" si="2"/>
        <v>984.8579999999998</v>
      </c>
    </row>
    <row r="32" spans="1:6" ht="24">
      <c r="A32" s="99" t="s">
        <v>56</v>
      </c>
      <c r="B32" s="145" t="s">
        <v>55</v>
      </c>
      <c r="C32" s="181">
        <v>471</v>
      </c>
      <c r="D32" s="188">
        <f t="shared" si="0"/>
        <v>942</v>
      </c>
      <c r="E32" s="188">
        <f t="shared" si="1"/>
        <v>31.4</v>
      </c>
      <c r="F32" s="189">
        <f t="shared" si="2"/>
        <v>393.44199999999995</v>
      </c>
    </row>
    <row r="33" spans="1:6" ht="15">
      <c r="A33" s="167" t="s">
        <v>62</v>
      </c>
      <c r="B33" s="168" t="s">
        <v>19</v>
      </c>
      <c r="C33" s="185">
        <v>1430</v>
      </c>
      <c r="D33" s="188">
        <f t="shared" si="0"/>
        <v>2860</v>
      </c>
      <c r="E33" s="188">
        <f t="shared" si="1"/>
        <v>95.33333333333333</v>
      </c>
      <c r="F33" s="189">
        <f t="shared" si="2"/>
        <v>1194.5266666666666</v>
      </c>
    </row>
    <row r="34" spans="1:6" ht="15">
      <c r="A34" s="172" t="s">
        <v>16</v>
      </c>
      <c r="B34" s="172" t="s">
        <v>43</v>
      </c>
      <c r="C34" s="186">
        <v>4721</v>
      </c>
      <c r="D34" s="188">
        <f t="shared" si="0"/>
        <v>9442</v>
      </c>
      <c r="E34" s="188">
        <f t="shared" si="1"/>
        <v>314.73333333333335</v>
      </c>
      <c r="F34" s="189">
        <f t="shared" si="2"/>
        <v>3943.6086666666665</v>
      </c>
    </row>
    <row r="35" spans="1:6" ht="15">
      <c r="A35" s="172" t="s">
        <v>23</v>
      </c>
      <c r="B35" s="172" t="s">
        <v>43</v>
      </c>
      <c r="C35" s="186">
        <v>4952</v>
      </c>
      <c r="D35" s="188">
        <f t="shared" si="0"/>
        <v>9904</v>
      </c>
      <c r="E35" s="188">
        <f t="shared" si="1"/>
        <v>330.1333333333333</v>
      </c>
      <c r="F35" s="189">
        <f t="shared" si="2"/>
        <v>4136.5706666666665</v>
      </c>
    </row>
    <row r="36" spans="1:6" ht="15">
      <c r="A36" s="62" t="s">
        <v>2</v>
      </c>
      <c r="B36" s="99" t="s">
        <v>43</v>
      </c>
      <c r="C36" s="181">
        <v>5239</v>
      </c>
      <c r="D36" s="188">
        <f t="shared" si="0"/>
        <v>10478</v>
      </c>
      <c r="E36" s="188">
        <f t="shared" si="1"/>
        <v>349.26666666666665</v>
      </c>
      <c r="F36" s="189">
        <f t="shared" si="2"/>
        <v>4376.311333333333</v>
      </c>
    </row>
    <row r="37" spans="1:6" ht="15">
      <c r="A37" s="62" t="s">
        <v>3</v>
      </c>
      <c r="B37" s="99" t="s">
        <v>43</v>
      </c>
      <c r="C37" s="181">
        <v>5239</v>
      </c>
      <c r="D37" s="188">
        <f t="shared" si="0"/>
        <v>10478</v>
      </c>
      <c r="E37" s="188">
        <f t="shared" si="1"/>
        <v>349.26666666666665</v>
      </c>
      <c r="F37" s="189">
        <f t="shared" si="2"/>
        <v>4376.311333333333</v>
      </c>
    </row>
    <row r="38" spans="1:6" ht="15">
      <c r="A38" s="48" t="s">
        <v>15</v>
      </c>
      <c r="B38" s="93" t="s">
        <v>43</v>
      </c>
      <c r="C38" s="183">
        <v>3051</v>
      </c>
      <c r="D38" s="188">
        <f t="shared" si="0"/>
        <v>6102</v>
      </c>
      <c r="E38" s="188">
        <f t="shared" si="1"/>
        <v>203.4</v>
      </c>
      <c r="F38" s="189">
        <f t="shared" si="2"/>
        <v>2548.602</v>
      </c>
    </row>
    <row r="39" spans="1:6" ht="15">
      <c r="A39" s="48" t="s">
        <v>51</v>
      </c>
      <c r="B39" s="93" t="s">
        <v>43</v>
      </c>
      <c r="C39" s="183">
        <v>5448</v>
      </c>
      <c r="D39" s="188">
        <f t="shared" si="0"/>
        <v>10896</v>
      </c>
      <c r="E39" s="188">
        <f t="shared" si="1"/>
        <v>363.2</v>
      </c>
      <c r="F39" s="189">
        <f t="shared" si="2"/>
        <v>4550.896</v>
      </c>
    </row>
    <row r="40" spans="1:6" ht="15">
      <c r="A40" s="102" t="s">
        <v>32</v>
      </c>
      <c r="B40" s="50" t="s">
        <v>43</v>
      </c>
      <c r="C40" s="180">
        <v>3730</v>
      </c>
      <c r="D40" s="188">
        <f t="shared" si="0"/>
        <v>7460</v>
      </c>
      <c r="E40" s="188">
        <f t="shared" si="1"/>
        <v>248.66666666666666</v>
      </c>
      <c r="F40" s="189">
        <f t="shared" si="2"/>
        <v>3115.793333333333</v>
      </c>
    </row>
    <row r="41" spans="1:6" ht="15">
      <c r="A41" s="124" t="s">
        <v>27</v>
      </c>
      <c r="B41" s="125" t="s">
        <v>43</v>
      </c>
      <c r="C41" s="187">
        <v>4388</v>
      </c>
      <c r="D41" s="188">
        <f t="shared" si="0"/>
        <v>8776</v>
      </c>
      <c r="E41" s="188">
        <f t="shared" si="1"/>
        <v>292.53333333333336</v>
      </c>
      <c r="F41" s="189">
        <f t="shared" si="2"/>
        <v>3665.442666666667</v>
      </c>
    </row>
    <row r="44" spans="3:6" ht="12.75">
      <c r="C44" s="174">
        <f>SUM(C4:C43)</f>
        <v>104691</v>
      </c>
      <c r="F44" s="174">
        <f>SUM(F4:F43)</f>
        <v>87451.88200000001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2013-01-02T15:55:23Z</cp:lastPrinted>
  <dcterms:created xsi:type="dcterms:W3CDTF">2004-06-15T17:48:10Z</dcterms:created>
  <dcterms:modified xsi:type="dcterms:W3CDTF">2013-01-04T15:42:59Z</dcterms:modified>
  <cp:category/>
  <cp:version/>
  <cp:contentType/>
  <cp:contentStatus/>
</cp:coreProperties>
</file>